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<sst xmlns="http://schemas.openxmlformats.org/spreadsheetml/2006/main" count="130" uniqueCount="129">
  <si>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</si>
  <si>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</si>
  <si>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</si>
  <si>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</si>
  <si>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</si>
  <si>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</si>
  <si>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</si>
  <si>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</si>
  <si>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</si>
  <si>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</si>
  <si>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</si>
  <si>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</si>
  <si>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</si>
  <si>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</si>
  <si>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</si>
  <si>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</si>
  <si>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</si>
  <si>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</si>
  <si>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</si>
  <si>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</si>
  <si>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</si>
  <si>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</si>
  <si>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</si>
  <si>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</si>
  <si>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</si>
  <si>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</si>
  <si>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</si>
  <si>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</si>
  <si>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</si>
  <si>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</si>
  <si>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</si>
  <si>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</si>
  <si>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</si>
  <si>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</si>
  <si>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</si>
  <si>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</si>
  <si>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</si>
  <si>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</si>
  <si>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</si>
  <si>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</si>
  <si>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</si>
  <si>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</si>
  <si>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</si>
  <si>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</si>
  <si>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</si>
  <si>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</si>
  <si>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</si>
  <si>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</si>
  <si>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</si>
  <si>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</si>
  <si>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</si>
  <si>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</si>
  <si>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</si>
  <si>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</si>
  <si>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</si>
  <si>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</si>
  <si>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</si>
  <si>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</si>
  <si>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</si>
  <si>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</si>
  <si>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</si>
  <si>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</si>
  <si>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</si>
  <si>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</si>
  <si>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</si>
  <si>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</si>
  <si>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</si>
  <si>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</si>
  <si>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</si>
  <si>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</si>
  <si>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</si>
  <si>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</si>
  <si>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</si>
  <si>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</si>
  <si>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</si>
  <si>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</si>
  <si>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</si>
  <si>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</si>
  <si>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</si>
  <si>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</si>
  <si>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</si>
  <si>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</si>
  <si>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</si>
  <si>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</si>
  <si>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</si>
  <si>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</si>
  <si>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</si>
  <si>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</si>
  <si>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</si>
  <si>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</si>
  <si>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</si>
  <si>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</si>
  <si>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</si>
  <si>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</si>
  <si>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</si>
  <si>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</si>
  <si>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</si>
  <si>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</si>
  <si>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</si>
  <si>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</si>
  <si>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</si>
  <si>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</si>
  <si>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</si>
  <si>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</si>
  <si>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доходов районного бюджета на 2016 год</t>
  </si>
  <si>
    <t>2 02 02051 05 0000 151</t>
  </si>
  <si>
    <t>Субсидии бюджетам муниципальных районов на реализацию федеральных целевых программ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</si>
  <si>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</si>
  <si>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</si>
  <si>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</si>
  <si>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</si>
  <si>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</si>
  <si>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</si>
  <si>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</si>
  <si>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</si>
  <si>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</si>
  <si>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</si>
  <si>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</si>
  <si>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</si>
  <si>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Приложение 1 к Решению Думы</t>
  </si>
  <si>
    <t>Исполненно</t>
  </si>
  <si>
    <t>%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</si>
  <si>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городскихъ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</si>
  <si>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</si>
  <si>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</si>
  <si>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</t>
  </si>
  <si>
    <t>2 02 03077 05 0000 151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</si>
  <si>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</si>
  <si>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№ 188  от 26.05.2017г.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</si>
</sst>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#,##0.00000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0" fillId="0" borderId="0" xfId="0" applyNumberForma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170" fontId="0" fillId="0" borderId="0" xfId="0" applyNumberFormat="1" applyFill="1" applyBorder="1" applyAlignment="1">
      <alignment/>
    </xf>
    <xf numFmtId="170" fontId="1" fillId="0" borderId="10" xfId="0" applyNumberFormat="1" applyFont="1" applyFill="1" applyBorder="1" applyAlignment="1">
      <alignment horizontal="right" wrapText="1"/>
    </xf>
    <xf numFmtId="170" fontId="10" fillId="0" borderId="10" xfId="0" applyNumberFormat="1" applyFont="1" applyFill="1" applyBorder="1" applyAlignment="1">
      <alignment horizontal="right" wrapText="1"/>
    </xf>
    <xf numFmtId="171" fontId="8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2096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0477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505450" y="10477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505450" y="4191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2"/>
  <sheetViews>
    <sheetView tabSelected="1" view="pageBreakPreview" zoomScale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29.875" style="14" customWidth="1"/>
    <col min="2" max="2" width="54.375" style="1" customWidth="1"/>
    <col min="3" max="3" width="20.375" style="26" customWidth="1"/>
    <col min="4" max="4" width="20.625" style="1" customWidth="1"/>
    <col min="5" max="5" width="15.75390625" style="1" customWidth="1"/>
    <col min="6" max="6" width="10.375" style="1" customWidth="1"/>
    <col min="7" max="16384" width="9.125" style="1" customWidth="1"/>
  </cols>
  <sheetData>
    <row r="1" spans="2:3" ht="16.5">
      <c r="B1" s="6"/>
      <c r="C1" s="6"/>
    </row>
    <row r="2" spans="2:5" ht="16.5">
      <c r="B2" s="58" t="s">
        <v>119</v>
      </c>
      <c r="C2" s="58"/>
      <c r="D2" s="58"/>
      <c r="E2" s="58"/>
    </row>
    <row r="3" spans="2:5" ht="16.5">
      <c r="B3" s="58" t="s">
        <v>25</v>
      </c>
      <c r="C3" s="58"/>
      <c r="D3" s="58"/>
      <c r="E3" s="58"/>
    </row>
    <row r="4" spans="2:5" ht="16.5">
      <c r="B4" s="58" t="s">
        <v>128</v>
      </c>
      <c r="C4" s="58"/>
      <c r="D4" s="58"/>
      <c r="E4" s="58"/>
    </row>
    <row r="5" spans="2:4" ht="16.5">
      <c r="B5" s="58"/>
      <c r="C5" s="58"/>
      <c r="D5" s="58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104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5" ht="18.75">
      <c r="A11" s="15"/>
      <c r="B11" s="16"/>
      <c r="C11" s="1"/>
      <c r="E11" s="23" t="s">
        <v>36</v>
      </c>
    </row>
    <row r="12" spans="1:5" ht="75" customHeight="1">
      <c r="A12" s="17" t="s">
        <v>1</v>
      </c>
      <c r="B12" s="17" t="s">
        <v>2</v>
      </c>
      <c r="C12" s="24" t="s">
        <v>3</v>
      </c>
      <c r="D12" s="24" t="s">
        <v>120</v>
      </c>
      <c r="E12" s="55" t="s">
        <v>121</v>
      </c>
    </row>
    <row r="13" spans="1:5" ht="16.5" customHeight="1">
      <c r="A13" s="18">
        <v>1</v>
      </c>
      <c r="B13" s="18">
        <v>2</v>
      </c>
      <c r="C13" s="27">
        <v>3</v>
      </c>
      <c r="D13" s="18">
        <v>4</v>
      </c>
      <c r="E13" s="18">
        <v>5</v>
      </c>
    </row>
    <row r="14" spans="1:5" ht="38.25" customHeight="1">
      <c r="A14" s="8" t="s">
        <v>4</v>
      </c>
      <c r="B14" s="9" t="s">
        <v>22</v>
      </c>
      <c r="C14" s="10">
        <f>C15+C19+C23+C25+C31+C33+C35+C37+C38+C17</f>
        <v>263697</v>
      </c>
      <c r="D14" s="10">
        <f>D15+D19+D23+D25+D31+D33+D35+D37+D38+D17</f>
        <v>260956.30938000002</v>
      </c>
      <c r="E14" s="10">
        <f>D14/C14*100</f>
        <v>98.9606667425113</v>
      </c>
    </row>
    <row r="15" spans="1:5" ht="19.5" customHeight="1">
      <c r="A15" s="8" t="s">
        <v>5</v>
      </c>
      <c r="B15" s="11" t="s">
        <v>6</v>
      </c>
      <c r="C15" s="12">
        <f>SUM(C16)</f>
        <v>164583</v>
      </c>
      <c r="D15" s="12">
        <f>SUM(D16)</f>
        <v>164857.80079</v>
      </c>
      <c r="E15" s="12">
        <f aca="true" t="shared" si="0" ref="E15:E77">D15/C15*100</f>
        <v>100.16696790677044</v>
      </c>
    </row>
    <row r="16" spans="1:5" ht="20.25" customHeight="1">
      <c r="A16" s="8" t="s">
        <v>7</v>
      </c>
      <c r="B16" s="11" t="s">
        <v>8</v>
      </c>
      <c r="C16" s="12">
        <v>164583</v>
      </c>
      <c r="D16" s="12">
        <v>164857.80079</v>
      </c>
      <c r="E16" s="12">
        <f t="shared" si="0"/>
        <v>100.16696790677044</v>
      </c>
    </row>
    <row r="17" spans="1:5" ht="58.5" customHeight="1">
      <c r="A17" s="8" t="s">
        <v>87</v>
      </c>
      <c r="B17" s="11" t="s">
        <v>88</v>
      </c>
      <c r="C17" s="12">
        <f>C18</f>
        <v>15700</v>
      </c>
      <c r="D17" s="12">
        <f>D18</f>
        <v>16092.95158</v>
      </c>
      <c r="E17" s="12">
        <f t="shared" si="0"/>
        <v>102.5028763057325</v>
      </c>
    </row>
    <row r="18" spans="1:5" ht="61.5" customHeight="1">
      <c r="A18" s="8" t="s">
        <v>89</v>
      </c>
      <c r="B18" s="11" t="s">
        <v>90</v>
      </c>
      <c r="C18" s="12">
        <v>15700</v>
      </c>
      <c r="D18" s="12">
        <v>16092.95158</v>
      </c>
      <c r="E18" s="12">
        <f t="shared" si="0"/>
        <v>102.5028763057325</v>
      </c>
    </row>
    <row r="19" spans="1:5" ht="18.75" customHeight="1">
      <c r="A19" s="8" t="s">
        <v>9</v>
      </c>
      <c r="B19" s="11" t="s">
        <v>10</v>
      </c>
      <c r="C19" s="12">
        <f>SUM(C20:C21)+C22</f>
        <v>10353</v>
      </c>
      <c r="D19" s="12">
        <f>SUM(D20:D21)+D22</f>
        <v>10847.02447</v>
      </c>
      <c r="E19" s="12">
        <f t="shared" si="0"/>
        <v>104.77180015454456</v>
      </c>
    </row>
    <row r="20" spans="1:5" ht="38.25" customHeight="1">
      <c r="A20" s="8" t="s">
        <v>38</v>
      </c>
      <c r="B20" s="11" t="s">
        <v>26</v>
      </c>
      <c r="C20" s="12">
        <v>9300</v>
      </c>
      <c r="D20" s="12">
        <v>9858.89873</v>
      </c>
      <c r="E20" s="12">
        <f t="shared" si="0"/>
        <v>106.00966376344087</v>
      </c>
    </row>
    <row r="21" spans="1:5" ht="22.5" customHeight="1">
      <c r="A21" s="8" t="s">
        <v>39</v>
      </c>
      <c r="B21" s="11" t="s">
        <v>11</v>
      </c>
      <c r="C21" s="12">
        <v>794</v>
      </c>
      <c r="D21" s="12">
        <v>836.93974</v>
      </c>
      <c r="E21" s="12">
        <f t="shared" si="0"/>
        <v>105.40802770780857</v>
      </c>
    </row>
    <row r="22" spans="1:5" ht="77.25" customHeight="1">
      <c r="A22" s="8" t="s">
        <v>84</v>
      </c>
      <c r="B22" s="47" t="s">
        <v>85</v>
      </c>
      <c r="C22" s="12">
        <v>259</v>
      </c>
      <c r="D22" s="12">
        <v>151.186</v>
      </c>
      <c r="E22" s="12">
        <f t="shared" si="0"/>
        <v>58.37297297297298</v>
      </c>
    </row>
    <row r="23" spans="1:5" ht="22.5" customHeight="1">
      <c r="A23" s="28" t="s">
        <v>12</v>
      </c>
      <c r="B23" s="11" t="s">
        <v>34</v>
      </c>
      <c r="C23" s="12">
        <f>SUM(C24)</f>
        <v>3194</v>
      </c>
      <c r="D23" s="12">
        <f>SUM(D24)</f>
        <v>3779.83959</v>
      </c>
      <c r="E23" s="12">
        <f t="shared" si="0"/>
        <v>118.34187820914215</v>
      </c>
    </row>
    <row r="24" spans="1:5" ht="94.5" customHeight="1">
      <c r="A24" s="28" t="s">
        <v>27</v>
      </c>
      <c r="B24" s="31" t="s">
        <v>40</v>
      </c>
      <c r="C24" s="12">
        <v>3194</v>
      </c>
      <c r="D24" s="12">
        <v>3779.83959</v>
      </c>
      <c r="E24" s="12">
        <f t="shared" si="0"/>
        <v>118.34187820914215</v>
      </c>
    </row>
    <row r="25" spans="1:5" ht="75.75" customHeight="1">
      <c r="A25" s="33" t="s">
        <v>13</v>
      </c>
      <c r="B25" s="36" t="s">
        <v>14</v>
      </c>
      <c r="C25" s="34">
        <f>SUM(C26:C30)</f>
        <v>40459</v>
      </c>
      <c r="D25" s="34">
        <f>SUM(D26:D30)</f>
        <v>35996.57196000001</v>
      </c>
      <c r="E25" s="12">
        <f t="shared" si="0"/>
        <v>88.97049348723401</v>
      </c>
    </row>
    <row r="26" spans="1:5" ht="132" customHeight="1">
      <c r="A26" s="35" t="s">
        <v>41</v>
      </c>
      <c r="B26" s="31" t="s">
        <v>123</v>
      </c>
      <c r="C26" s="12">
        <f>38330-1345</f>
        <v>36985</v>
      </c>
      <c r="D26" s="12">
        <v>21827.78939</v>
      </c>
      <c r="E26" s="12">
        <f t="shared" si="0"/>
        <v>59.01795157496282</v>
      </c>
    </row>
    <row r="27" spans="1:5" ht="132" customHeight="1">
      <c r="A27" s="35" t="s">
        <v>41</v>
      </c>
      <c r="B27" s="31" t="s">
        <v>122</v>
      </c>
      <c r="C27" s="12">
        <v>0</v>
      </c>
      <c r="D27" s="12">
        <v>10280.20555</v>
      </c>
      <c r="E27" s="12">
        <v>0</v>
      </c>
    </row>
    <row r="28" spans="1:5" ht="113.25" customHeight="1">
      <c r="A28" s="28" t="s">
        <v>28</v>
      </c>
      <c r="B28" s="29" t="s">
        <v>37</v>
      </c>
      <c r="C28" s="12">
        <v>1174</v>
      </c>
      <c r="D28" s="12">
        <v>1547.13691</v>
      </c>
      <c r="E28" s="12">
        <f t="shared" si="0"/>
        <v>131.78338245315163</v>
      </c>
    </row>
    <row r="29" spans="1:5" ht="125.25" customHeight="1">
      <c r="A29" s="28" t="s">
        <v>124</v>
      </c>
      <c r="B29" s="29" t="s">
        <v>125</v>
      </c>
      <c r="C29" s="12">
        <v>0</v>
      </c>
      <c r="D29" s="12">
        <v>0.16833</v>
      </c>
      <c r="E29" s="12">
        <v>0</v>
      </c>
    </row>
    <row r="30" spans="1:5" ht="39.75" customHeight="1">
      <c r="A30" s="50" t="s">
        <v>115</v>
      </c>
      <c r="B30" s="29" t="s">
        <v>116</v>
      </c>
      <c r="C30" s="12">
        <v>2300</v>
      </c>
      <c r="D30" s="12">
        <v>2341.27178</v>
      </c>
      <c r="E30" s="12">
        <f t="shared" si="0"/>
        <v>101.79442521739131</v>
      </c>
    </row>
    <row r="31" spans="1:5" ht="39.75" customHeight="1">
      <c r="A31" s="28" t="s">
        <v>15</v>
      </c>
      <c r="B31" s="11" t="s">
        <v>16</v>
      </c>
      <c r="C31" s="12">
        <f>SUM(C32)</f>
        <v>1916</v>
      </c>
      <c r="D31" s="12">
        <f>SUM(D32)</f>
        <v>2373.96978</v>
      </c>
      <c r="E31" s="12">
        <f t="shared" si="0"/>
        <v>123.90238935281836</v>
      </c>
    </row>
    <row r="32" spans="1:5" ht="39" customHeight="1">
      <c r="A32" s="28" t="s">
        <v>17</v>
      </c>
      <c r="B32" s="11" t="s">
        <v>18</v>
      </c>
      <c r="C32" s="12">
        <v>1916</v>
      </c>
      <c r="D32" s="12">
        <v>2373.96978</v>
      </c>
      <c r="E32" s="12">
        <f t="shared" si="0"/>
        <v>123.90238935281836</v>
      </c>
    </row>
    <row r="33" spans="1:5" ht="39.75" customHeight="1">
      <c r="A33" s="37" t="s">
        <v>35</v>
      </c>
      <c r="B33" s="32" t="s">
        <v>42</v>
      </c>
      <c r="C33" s="34">
        <f>SUM(C34)</f>
        <v>462</v>
      </c>
      <c r="D33" s="34">
        <f>SUM(D34)</f>
        <v>529.92398</v>
      </c>
      <c r="E33" s="12">
        <f t="shared" si="0"/>
        <v>114.70216017316017</v>
      </c>
    </row>
    <row r="34" spans="1:5" ht="37.5" customHeight="1">
      <c r="A34" s="35" t="s">
        <v>43</v>
      </c>
      <c r="B34" s="29" t="s">
        <v>44</v>
      </c>
      <c r="C34" s="12">
        <v>462</v>
      </c>
      <c r="D34" s="12">
        <v>529.92398</v>
      </c>
      <c r="E34" s="12">
        <f t="shared" si="0"/>
        <v>114.70216017316017</v>
      </c>
    </row>
    <row r="35" spans="1:5" ht="54.75" customHeight="1">
      <c r="A35" s="28" t="s">
        <v>19</v>
      </c>
      <c r="B35" s="11" t="s">
        <v>29</v>
      </c>
      <c r="C35" s="12">
        <f>SUM(C36)</f>
        <v>25530</v>
      </c>
      <c r="D35" s="12">
        <f>SUM(D36)</f>
        <v>24724.65948</v>
      </c>
      <c r="E35" s="12">
        <f t="shared" si="0"/>
        <v>96.84551304347826</v>
      </c>
    </row>
    <row r="36" spans="1:5" ht="38.25" customHeight="1">
      <c r="A36" s="35" t="s">
        <v>45</v>
      </c>
      <c r="B36" s="29" t="s">
        <v>46</v>
      </c>
      <c r="C36" s="12">
        <v>25530</v>
      </c>
      <c r="D36" s="12">
        <v>24724.65948</v>
      </c>
      <c r="E36" s="12">
        <f t="shared" si="0"/>
        <v>96.84551304347826</v>
      </c>
    </row>
    <row r="37" spans="1:5" ht="20.25" customHeight="1">
      <c r="A37" s="28" t="s">
        <v>20</v>
      </c>
      <c r="B37" s="11" t="s">
        <v>21</v>
      </c>
      <c r="C37" s="12">
        <v>1500</v>
      </c>
      <c r="D37" s="12">
        <v>1741.55175</v>
      </c>
      <c r="E37" s="12">
        <f t="shared" si="0"/>
        <v>116.10345</v>
      </c>
    </row>
    <row r="38" spans="1:5" ht="21" customHeight="1">
      <c r="A38" s="30" t="s">
        <v>30</v>
      </c>
      <c r="B38" s="11" t="s">
        <v>31</v>
      </c>
      <c r="C38" s="12">
        <f>SUM(C39)</f>
        <v>0</v>
      </c>
      <c r="D38" s="12">
        <f>SUM(D39)</f>
        <v>12.016</v>
      </c>
      <c r="E38" s="12" t="e">
        <f t="shared" si="0"/>
        <v>#DIV/0!</v>
      </c>
    </row>
    <row r="39" spans="1:5" ht="39.75" customHeight="1">
      <c r="A39" s="30" t="s">
        <v>32</v>
      </c>
      <c r="B39" s="11" t="s">
        <v>33</v>
      </c>
      <c r="C39" s="12">
        <v>0</v>
      </c>
      <c r="D39" s="12">
        <v>12.016</v>
      </c>
      <c r="E39" s="12" t="e">
        <f t="shared" si="0"/>
        <v>#DIV/0!</v>
      </c>
    </row>
    <row r="40" spans="1:5" ht="18.75">
      <c r="A40" s="8" t="s">
        <v>47</v>
      </c>
      <c r="B40" s="9" t="s">
        <v>48</v>
      </c>
      <c r="C40" s="54">
        <f>C41+C76</f>
        <v>354365.55159999995</v>
      </c>
      <c r="D40" s="54">
        <f>D41+D76</f>
        <v>356939.28036</v>
      </c>
      <c r="E40" s="10">
        <f t="shared" si="0"/>
        <v>100.72629203046948</v>
      </c>
    </row>
    <row r="41" spans="1:5" ht="56.25">
      <c r="A41" s="8" t="s">
        <v>49</v>
      </c>
      <c r="B41" s="11" t="s">
        <v>50</v>
      </c>
      <c r="C41" s="52">
        <f>C42+C46+C50+C70+C75+C71+C74+C72+C73</f>
        <v>354167.58676999994</v>
      </c>
      <c r="D41" s="52">
        <f>D42+D46+D50+D70+D75+D71+D74+D72+D73</f>
        <v>357010.24137</v>
      </c>
      <c r="E41" s="12">
        <f t="shared" si="0"/>
        <v>100.80262980187571</v>
      </c>
    </row>
    <row r="42" spans="1:5" ht="37.5">
      <c r="A42" s="8" t="s">
        <v>51</v>
      </c>
      <c r="B42" s="11" t="s">
        <v>52</v>
      </c>
      <c r="C42" s="52">
        <f>C43+C45+C44</f>
        <v>745</v>
      </c>
      <c r="D42" s="52">
        <f>D43+D45+D44</f>
        <v>745</v>
      </c>
      <c r="E42" s="12">
        <f t="shared" si="0"/>
        <v>100</v>
      </c>
    </row>
    <row r="43" spans="1:5" ht="56.25">
      <c r="A43" s="38" t="s">
        <v>53</v>
      </c>
      <c r="B43" s="39" t="s">
        <v>54</v>
      </c>
      <c r="C43" s="53">
        <v>0</v>
      </c>
      <c r="D43" s="53">
        <v>0</v>
      </c>
      <c r="E43" s="12">
        <v>0</v>
      </c>
    </row>
    <row r="44" spans="1:5" ht="56.25">
      <c r="A44" s="38" t="s">
        <v>117</v>
      </c>
      <c r="B44" s="39" t="s">
        <v>118</v>
      </c>
      <c r="C44" s="53">
        <v>745</v>
      </c>
      <c r="D44" s="53">
        <v>745</v>
      </c>
      <c r="E44" s="12">
        <f t="shared" si="0"/>
        <v>100</v>
      </c>
    </row>
    <row r="45" spans="1:5" ht="37.5">
      <c r="A45" s="38" t="s">
        <v>86</v>
      </c>
      <c r="B45" s="39" t="s">
        <v>94</v>
      </c>
      <c r="C45" s="53">
        <v>0</v>
      </c>
      <c r="D45" s="53">
        <v>0</v>
      </c>
      <c r="E45" s="12">
        <v>0</v>
      </c>
    </row>
    <row r="46" spans="1:5" ht="56.25">
      <c r="A46" s="8" t="s">
        <v>55</v>
      </c>
      <c r="B46" s="11" t="s">
        <v>56</v>
      </c>
      <c r="C46" s="52">
        <f>C47+C48+C49</f>
        <v>18381.64877</v>
      </c>
      <c r="D46" s="52">
        <f>D47+D48+D49</f>
        <v>16771.18885</v>
      </c>
      <c r="E46" s="12">
        <f t="shared" si="0"/>
        <v>91.23876241924297</v>
      </c>
    </row>
    <row r="47" spans="1:5" ht="93.75">
      <c r="A47" s="8" t="s">
        <v>57</v>
      </c>
      <c r="B47" s="11" t="s">
        <v>58</v>
      </c>
      <c r="C47" s="52">
        <v>213.757</v>
      </c>
      <c r="D47" s="52">
        <v>213.757</v>
      </c>
      <c r="E47" s="12">
        <f t="shared" si="0"/>
        <v>100</v>
      </c>
    </row>
    <row r="48" spans="1:5" ht="56.25">
      <c r="A48" s="8" t="s">
        <v>105</v>
      </c>
      <c r="B48" s="11" t="s">
        <v>106</v>
      </c>
      <c r="C48" s="56">
        <v>1895.78651</v>
      </c>
      <c r="D48" s="56">
        <v>1895.78651</v>
      </c>
      <c r="E48" s="12">
        <f t="shared" si="0"/>
        <v>100</v>
      </c>
    </row>
    <row r="49" spans="1:5" ht="18.75">
      <c r="A49" s="8" t="s">
        <v>59</v>
      </c>
      <c r="B49" s="11" t="s">
        <v>60</v>
      </c>
      <c r="C49" s="56">
        <v>16272.10526</v>
      </c>
      <c r="D49" s="56">
        <v>14661.64534</v>
      </c>
      <c r="E49" s="12">
        <f t="shared" si="0"/>
        <v>90.10294061974375</v>
      </c>
    </row>
    <row r="50" spans="1:5" ht="56.25">
      <c r="A50" s="38" t="s">
        <v>61</v>
      </c>
      <c r="B50" s="11" t="s">
        <v>62</v>
      </c>
      <c r="C50" s="52">
        <f>C51+C52+C53+C54+C55+C56+C67+C69+C68</f>
        <v>334799.978</v>
      </c>
      <c r="D50" s="52">
        <f>D51+D52+D53+D54+D55+D56+D67+D69+D68</f>
        <v>339253.09252000006</v>
      </c>
      <c r="E50" s="12">
        <f t="shared" si="0"/>
        <v>101.33008208262191</v>
      </c>
    </row>
    <row r="51" spans="1:5" ht="93.75">
      <c r="A51" s="38" t="s">
        <v>63</v>
      </c>
      <c r="B51" s="40" t="s">
        <v>64</v>
      </c>
      <c r="C51" s="52">
        <v>0</v>
      </c>
      <c r="D51" s="52">
        <v>0</v>
      </c>
      <c r="E51" s="12">
        <v>0</v>
      </c>
    </row>
    <row r="52" spans="1:5" ht="56.25">
      <c r="A52" s="38" t="s">
        <v>65</v>
      </c>
      <c r="B52" s="11" t="s">
        <v>66</v>
      </c>
      <c r="C52" s="52">
        <v>1400</v>
      </c>
      <c r="D52" s="52">
        <v>1400</v>
      </c>
      <c r="E52" s="12">
        <f t="shared" si="0"/>
        <v>100</v>
      </c>
    </row>
    <row r="53" spans="1:5" ht="93.75">
      <c r="A53" s="38" t="s">
        <v>67</v>
      </c>
      <c r="B53" s="41" t="s">
        <v>95</v>
      </c>
      <c r="C53" s="52">
        <v>123.7</v>
      </c>
      <c r="D53" s="52">
        <v>123.7</v>
      </c>
      <c r="E53" s="12">
        <f t="shared" si="0"/>
        <v>100</v>
      </c>
    </row>
    <row r="54" spans="1:5" ht="75">
      <c r="A54" s="38" t="s">
        <v>68</v>
      </c>
      <c r="B54" s="11" t="s">
        <v>69</v>
      </c>
      <c r="C54" s="52">
        <v>1624</v>
      </c>
      <c r="D54" s="52">
        <v>1624</v>
      </c>
      <c r="E54" s="12">
        <f t="shared" si="0"/>
        <v>100</v>
      </c>
    </row>
    <row r="55" spans="1:5" ht="56.25">
      <c r="A55" s="38" t="s">
        <v>70</v>
      </c>
      <c r="B55" s="11" t="s">
        <v>71</v>
      </c>
      <c r="C55" s="52">
        <v>0</v>
      </c>
      <c r="D55" s="52">
        <v>0</v>
      </c>
      <c r="E55" s="12">
        <v>0</v>
      </c>
    </row>
    <row r="56" spans="1:5" ht="56.25">
      <c r="A56" s="38" t="s">
        <v>72</v>
      </c>
      <c r="B56" s="11" t="s">
        <v>73</v>
      </c>
      <c r="C56" s="52">
        <f>SUM(C57:C66)</f>
        <v>327019.148</v>
      </c>
      <c r="D56" s="52">
        <f>SUM(D57:D66)</f>
        <v>329482.4232</v>
      </c>
      <c r="E56" s="12">
        <f t="shared" si="0"/>
        <v>100.75325106039357</v>
      </c>
    </row>
    <row r="57" spans="1:5" ht="112.5">
      <c r="A57" s="59"/>
      <c r="B57" s="42" t="s">
        <v>74</v>
      </c>
      <c r="C57" s="52">
        <v>237145</v>
      </c>
      <c r="D57" s="52">
        <v>236638.53468</v>
      </c>
      <c r="E57" s="12">
        <f t="shared" si="0"/>
        <v>99.78643221657636</v>
      </c>
    </row>
    <row r="58" spans="1:5" ht="131.25">
      <c r="A58" s="59"/>
      <c r="B58" s="42" t="s">
        <v>92</v>
      </c>
      <c r="C58" s="52">
        <v>59442</v>
      </c>
      <c r="D58" s="52">
        <v>63436.43</v>
      </c>
      <c r="E58" s="12">
        <f t="shared" si="0"/>
        <v>106.7198782005989</v>
      </c>
    </row>
    <row r="59" spans="1:5" ht="75">
      <c r="A59" s="59"/>
      <c r="B59" s="43" t="s">
        <v>75</v>
      </c>
      <c r="C59" s="52">
        <v>1003.4</v>
      </c>
      <c r="D59" s="52">
        <v>1003.39976</v>
      </c>
      <c r="E59" s="12">
        <f t="shared" si="0"/>
        <v>99.99997608132351</v>
      </c>
    </row>
    <row r="60" spans="1:5" ht="93.75">
      <c r="A60" s="59"/>
      <c r="B60" s="40" t="s">
        <v>76</v>
      </c>
      <c r="C60" s="52">
        <v>18574</v>
      </c>
      <c r="D60" s="52">
        <v>18574</v>
      </c>
      <c r="E60" s="12">
        <f t="shared" si="0"/>
        <v>100</v>
      </c>
    </row>
    <row r="61" spans="1:5" ht="56.25">
      <c r="A61" s="59"/>
      <c r="B61" s="42" t="s">
        <v>91</v>
      </c>
      <c r="C61" s="52">
        <v>3444</v>
      </c>
      <c r="D61" s="52">
        <v>3314.55315</v>
      </c>
      <c r="E61" s="12">
        <f t="shared" si="0"/>
        <v>96.24138066202092</v>
      </c>
    </row>
    <row r="62" spans="1:5" ht="112.5">
      <c r="A62" s="59"/>
      <c r="B62" s="42" t="s">
        <v>77</v>
      </c>
      <c r="C62" s="52">
        <v>538</v>
      </c>
      <c r="D62" s="52">
        <v>538</v>
      </c>
      <c r="E62" s="12">
        <f t="shared" si="0"/>
        <v>100</v>
      </c>
    </row>
    <row r="63" spans="1:5" ht="75">
      <c r="A63" s="59"/>
      <c r="B63" s="40" t="s">
        <v>78</v>
      </c>
      <c r="C63" s="52">
        <v>5835</v>
      </c>
      <c r="D63" s="52">
        <v>5325.15657</v>
      </c>
      <c r="E63" s="12">
        <f t="shared" si="0"/>
        <v>91.26232339331621</v>
      </c>
    </row>
    <row r="64" spans="1:5" ht="131.25">
      <c r="A64" s="59"/>
      <c r="B64" s="40" t="s">
        <v>96</v>
      </c>
      <c r="C64" s="52">
        <v>0.35</v>
      </c>
      <c r="D64" s="52">
        <v>0.35</v>
      </c>
      <c r="E64" s="12">
        <f t="shared" si="0"/>
        <v>100</v>
      </c>
    </row>
    <row r="65" spans="1:5" ht="130.5" customHeight="1">
      <c r="A65" s="59"/>
      <c r="B65" s="40" t="s">
        <v>97</v>
      </c>
      <c r="C65" s="52">
        <v>385.398</v>
      </c>
      <c r="D65" s="52">
        <v>0</v>
      </c>
      <c r="E65" s="12">
        <f t="shared" si="0"/>
        <v>0</v>
      </c>
    </row>
    <row r="66" spans="1:5" ht="56.25">
      <c r="A66" s="60"/>
      <c r="B66" s="42" t="s">
        <v>79</v>
      </c>
      <c r="C66" s="52">
        <v>652</v>
      </c>
      <c r="D66" s="52">
        <v>651.99904</v>
      </c>
      <c r="E66" s="12">
        <f t="shared" si="0"/>
        <v>99.99985276073619</v>
      </c>
    </row>
    <row r="67" spans="1:5" ht="150">
      <c r="A67" s="38" t="s">
        <v>80</v>
      </c>
      <c r="B67" s="40" t="s">
        <v>81</v>
      </c>
      <c r="C67" s="52">
        <v>3576</v>
      </c>
      <c r="D67" s="52">
        <v>3786</v>
      </c>
      <c r="E67" s="12">
        <f t="shared" si="0"/>
        <v>105.87248322147651</v>
      </c>
    </row>
    <row r="68" spans="1:5" ht="92.25" customHeight="1">
      <c r="A68" s="38" t="s">
        <v>126</v>
      </c>
      <c r="B68" s="40" t="s">
        <v>127</v>
      </c>
      <c r="C68" s="52">
        <v>0</v>
      </c>
      <c r="D68" s="52">
        <v>2595.84</v>
      </c>
      <c r="E68" s="12">
        <v>0</v>
      </c>
    </row>
    <row r="69" spans="1:5" ht="56.25">
      <c r="A69" s="38" t="s">
        <v>113</v>
      </c>
      <c r="B69" s="40" t="s">
        <v>114</v>
      </c>
      <c r="C69" s="52">
        <v>1057.13</v>
      </c>
      <c r="D69" s="52">
        <v>241.12932</v>
      </c>
      <c r="E69" s="12">
        <f t="shared" si="0"/>
        <v>22.809807686850245</v>
      </c>
    </row>
    <row r="70" spans="1:5" ht="112.5">
      <c r="A70" s="38" t="s">
        <v>82</v>
      </c>
      <c r="B70" s="44" t="s">
        <v>93</v>
      </c>
      <c r="C70" s="52">
        <v>81.36</v>
      </c>
      <c r="D70" s="52">
        <v>81.36</v>
      </c>
      <c r="E70" s="12">
        <f t="shared" si="0"/>
        <v>100</v>
      </c>
    </row>
    <row r="71" spans="1:5" ht="75">
      <c r="A71" s="49" t="s">
        <v>100</v>
      </c>
      <c r="B71" s="31" t="s">
        <v>101</v>
      </c>
      <c r="C71" s="52">
        <v>9.6</v>
      </c>
      <c r="D71" s="52">
        <v>9.6</v>
      </c>
      <c r="E71" s="12">
        <f t="shared" si="0"/>
        <v>100</v>
      </c>
    </row>
    <row r="72" spans="1:5" ht="98.25" customHeight="1">
      <c r="A72" s="49" t="s">
        <v>107</v>
      </c>
      <c r="B72" s="31" t="s">
        <v>109</v>
      </c>
      <c r="C72" s="52">
        <v>100</v>
      </c>
      <c r="D72" s="52">
        <v>100</v>
      </c>
      <c r="E72" s="12">
        <f t="shared" si="0"/>
        <v>100</v>
      </c>
    </row>
    <row r="73" spans="1:5" ht="112.5">
      <c r="A73" s="49" t="s">
        <v>108</v>
      </c>
      <c r="B73" s="31" t="s">
        <v>110</v>
      </c>
      <c r="C73" s="52">
        <v>50</v>
      </c>
      <c r="D73" s="52">
        <v>50</v>
      </c>
      <c r="E73" s="12">
        <f t="shared" si="0"/>
        <v>100</v>
      </c>
    </row>
    <row r="74" spans="1:5" ht="112.5">
      <c r="A74" s="49" t="s">
        <v>102</v>
      </c>
      <c r="B74" s="31" t="s">
        <v>103</v>
      </c>
      <c r="C74" s="52">
        <v>0</v>
      </c>
      <c r="D74" s="52">
        <v>0</v>
      </c>
      <c r="E74" s="12">
        <v>0</v>
      </c>
    </row>
    <row r="75" spans="1:5" ht="131.25">
      <c r="A75" s="49" t="s">
        <v>98</v>
      </c>
      <c r="B75" s="31" t="s">
        <v>99</v>
      </c>
      <c r="C75" s="52">
        <v>0</v>
      </c>
      <c r="D75" s="52">
        <v>0</v>
      </c>
      <c r="E75" s="12">
        <v>0</v>
      </c>
    </row>
    <row r="76" spans="1:5" ht="75">
      <c r="A76" s="49" t="s">
        <v>112</v>
      </c>
      <c r="B76" s="31" t="s">
        <v>111</v>
      </c>
      <c r="C76" s="52">
        <v>197.96483</v>
      </c>
      <c r="D76" s="52">
        <v>-70.96101</v>
      </c>
      <c r="E76" s="12">
        <f t="shared" si="0"/>
        <v>-35.84526099913808</v>
      </c>
    </row>
    <row r="77" spans="1:6" ht="18.75">
      <c r="A77" s="45"/>
      <c r="B77" s="46" t="s">
        <v>83</v>
      </c>
      <c r="C77" s="57">
        <f>C14+C40</f>
        <v>618062.5515999999</v>
      </c>
      <c r="D77" s="57">
        <f>D14+D40</f>
        <v>617895.58974</v>
      </c>
      <c r="E77" s="10">
        <f t="shared" si="0"/>
        <v>99.97298625202777</v>
      </c>
      <c r="F77" s="48"/>
    </row>
    <row r="78" spans="1:3" ht="12.75">
      <c r="A78" s="13"/>
      <c r="B78" s="2"/>
      <c r="C78" s="25"/>
    </row>
    <row r="79" spans="1:3" ht="12.75">
      <c r="A79" s="13"/>
      <c r="B79" s="2"/>
      <c r="C79" s="51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  <row r="909" spans="1:3" ht="12.75">
      <c r="A909" s="13"/>
      <c r="B909" s="2"/>
      <c r="C909" s="25"/>
    </row>
    <row r="910" spans="1:3" ht="12.75">
      <c r="A910" s="13"/>
      <c r="B910" s="2"/>
      <c r="C910" s="25"/>
    </row>
    <row r="911" spans="1:3" ht="12.75">
      <c r="A911" s="13"/>
      <c r="B911" s="2"/>
      <c r="C911" s="25"/>
    </row>
    <row r="912" spans="1:3" ht="12.75">
      <c r="A912" s="13"/>
      <c r="B912" s="2"/>
      <c r="C912" s="25"/>
    </row>
  </sheetData>
  <sheetProtection/>
  <mergeCells count="5">
    <mergeCell ref="B5:D5"/>
    <mergeCell ref="B2:E2"/>
    <mergeCell ref="B3:E3"/>
    <mergeCell ref="B4:E4"/>
    <mergeCell ref="A57:A66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6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2017-05-28T22:38:06Z</cp:lastPrinted>
  <dcterms:created xsi:type="dcterms:W3CDTF">2005-08-18T04:46:17Z</dcterms:created>
  <dcterms:modified xsi:type="dcterms:W3CDTF">2017-05-28T22:38:39Z</dcterms:modified>
  <cp:category/>
  <cp:version/>
  <cp:contentType/>
  <cp:contentStatus/>
</cp:coreProperties>
</file>